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ucia" reservationPassword="0"/>
  <workbookPr/>
  <bookViews>
    <workbookView xWindow="240" yWindow="120" windowWidth="14940" windowHeight="9225" activeTab="0"/>
  </bookViews>
  <sheets>
    <sheet name="Rekapitulace" sheetId="1" r:id="rId1"/>
    <sheet name="010" sheetId="2" r:id="rId2"/>
    <sheet name="SO_101" sheetId="3" r:id="rId3"/>
    <sheet name="SO001" sheetId="4" r:id="rId4"/>
    <sheet name="SO201" sheetId="5" r:id="rId5"/>
    <sheet name="SO401+402" sheetId="6" r:id="rId6"/>
  </sheets>
  <definedNames/>
  <calcPr/>
  <webPublishing/>
</workbook>
</file>

<file path=xl/sharedStrings.xml><?xml version="1.0" encoding="utf-8"?>
<sst xmlns="http://schemas.openxmlformats.org/spreadsheetml/2006/main" count="1122" uniqueCount="362">
  <si>
    <t>Firma: Kucián statika s.r.o.</t>
  </si>
  <si>
    <t>Rekapitulace ceny</t>
  </si>
  <si>
    <t>Stavba: Rychnov_lavka - Lávka Rychnov - Pelclovo nábřeží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</si>
  <si>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</si>
  <si>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</si>
  <si>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</si>
  <si>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</si>
  <si>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</si>
  <si>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</si>
  <si>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</si>
  <si>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</si>
  <si>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</si>
  <si>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</si>
  <si>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</si>
  <si>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</si>
  <si>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Rychnov_lavka</t>
  </si>
  <si>
    <t>Lávka Rychnov - Pelclovo nábřeží</t>
  </si>
  <si>
    <t>O</t>
  </si>
  <si>
    <t>Rozpočet:</t>
  </si>
  <si>
    <t>0,00</t>
  </si>
  <si>
    <t>15,00</t>
  </si>
  <si>
    <t>21,00</t>
  </si>
  <si>
    <t>3</t>
  </si>
  <si>
    <t>2</t>
  </si>
  <si>
    <t>010</t>
  </si>
  <si>
    <t>010 -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</si>
  <si>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</si>
  <si>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</si>
  <si>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</si>
  <si>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</si>
  <si>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</si>
  <si>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</si>
  <si>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</si>
  <si>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</si>
  <si>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</si>
  <si>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</si>
  <si>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</si>
  <si>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</si>
  <si>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</si>
  <si>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</si>
  <si>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</si>
  <si>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</si>
  <si>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</si>
  <si>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</si>
  <si>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</si>
  <si>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</si>
  <si>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</si>
  <si>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</si>
  <si>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</si>
  <si>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</si>
  <si>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</si>
  <si>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VV</t>
  </si>
  <si>
    <t>TS</t>
  </si>
  <si>
    <t>zahrnuje veškeré náklady spojené s objednatelem požadovanými zkouškami</t>
  </si>
  <si>
    <t>02910</t>
  </si>
  <si>
    <t>OSTATNÍ POŽADAVKY - ZEMĚMĚŘIČSKÁ MĚŘENÍ</t>
  </si>
  <si>
    <t>zaměření skutečného provedení stavby na podkladu katastrální mapy, 
včetně výškopisu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</si>
  <si>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</si>
  <si>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</si>
  <si>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</si>
  <si>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geodetické zaměření během výstavby 
rozsahu dle požadavků ČSN, ČSN EN, TP, TKP a KZP, doporučuji v popisu doplnit 
včetně vytyčení hranice staveniště 
včetně vyhotovení vytyčovacího protokolu stavby a zaměření 
včeně výkazu výměr demolovaných částí stavby</t>
  </si>
  <si>
    <t>zahrnuje veškeré náklady spojené s objednatelem požadovanými pracemi</t>
  </si>
  <si>
    <t>02940</t>
  </si>
  <si>
    <t>OSTATNÍ POŽADAVKY - VYPRACOVÁNÍ DOKUMENTACE</t>
  </si>
  <si>
    <t>vypracování havarijního, povodňového plánu a plánu BOZP</t>
  </si>
  <si>
    <t>029412</t>
  </si>
  <si>
    <t>OSTATNÍ POŽADAVKY - VYPRACOVÁNÍ MOSTNÍHO LISTU</t>
  </si>
  <si>
    <t>KUS</t>
  </si>
  <si>
    <t>3 paré</t>
  </si>
  <si>
    <t>7</t>
  </si>
  <si>
    <t>02943</t>
  </si>
  <si>
    <t>OSTATNÍ POŽADAVKY - VYPRACOVÁNÍ RDS</t>
  </si>
  <si>
    <t>3 paré + v el.podobě</t>
  </si>
  <si>
    <t>8</t>
  </si>
  <si>
    <t>02944</t>
  </si>
  <si>
    <t>OSTAT POŽADAVKY - DOKUMENTACE SKUTEČ PROVEDENÍ V DIGIT FORMĚ</t>
  </si>
  <si>
    <t>4 paré + 2x v el.podobě, včetně Souhrnné závěrečné zprávy zhotovitele - 4 paré</t>
  </si>
  <si>
    <t>02945</t>
  </si>
  <si>
    <t>OSTAT POŽADAVKY - GEOMETRICKÝ PLÁN</t>
  </si>
  <si>
    <t>geometrický plán pro zápis do KN, 10ks paré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</si>
  <si>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</si>
  <si>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</si>
  <si>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</si>
  <si>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</si>
  <si>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11</t>
  </si>
  <si>
    <t>02960</t>
  </si>
  <si>
    <t>OSTATNÍ POŽADAVKY - ODBORNÝ DOZOR</t>
  </si>
  <si>
    <t>kontrola souladu předpokládaného stavu opěr se skutečným stavem 
stanovení vhodnosti či podmínečné vhodnosti vytěžených materiálů do zpětných 
zásypů konstrukce</t>
  </si>
  <si>
    <t>zahrnuje veškeré náklady spojené s objednatelem požadovaným dozorem</t>
  </si>
  <si>
    <t>12</t>
  </si>
  <si>
    <t>02991</t>
  </si>
  <si>
    <t>OSTATNÍ POŽADAVKY - INFORMAČNÍ TABULE</t>
  </si>
  <si>
    <t>billboard s účastníky výstavby 
1,75 x 2,5 m dle grafického návrhu investora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</si>
  <si>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</si>
  <si>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</si>
  <si>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03100</t>
  </si>
  <si>
    <t>ZAŘÍZENÍ STAVENIŠTĚ - ZŘÍZENÍ, PROVOZ, DEMONTÁŽ</t>
  </si>
  <si>
    <t>včetně oplocení staveniště 
včetně nákladů spojených se zřízením, provozováním a odstraněním mezideponií 
včetně dodržení všech podmínek v rozsahu stanovených Plánem BOZP</t>
  </si>
  <si>
    <t>zahrnuje objednatelem povolené náklady na pořízení (event. pronájem), provozování, udržování a likvidaci zhotovitelova zařízení</t>
  </si>
  <si>
    <t>SO_101</t>
  </si>
  <si>
    <t>SO 101 - Bourací práce</t>
  </si>
  <si>
    <t>014102</t>
  </si>
  <si>
    <t>POPLATKY ZA SKLÁDKU</t>
  </si>
  <si>
    <t>T</t>
  </si>
  <si>
    <t>železobeton - stávající opěry 
2 * 2,4m2*2,1m = 10,1 m3 
2,5 * 10,1 = 25,3 t</t>
  </si>
  <si>
    <t>zahrnuje veškeré poplatky provozovateli skládky související s uložením odpadu na skládce.</t>
  </si>
  <si>
    <t>014122</t>
  </si>
  <si>
    <t>POPLATKY ZA SKLÁDKU TYP S-OO (OSTATNÍ ODPAD)</t>
  </si>
  <si>
    <t>zemina - 1,9t/m3 
zámková dlažba, vyústění kanalizace, obrubníky - 2,3 t/m3 
zadláždění koryta - 2,3 t/m3 
dřevo - 0,6 t/m3 
položka se může lišit na základě stanovení vhodnosti či podmíněné vhodnosti 
vytěžených materiálů geotechnikem - viz pol. 029611 a zpětném využiutí na 
stavbě, skutečné čerpání dle souhlasu objednatele 
zemina z výkopů: 2,5*5*0,4= 5m3 *2 = 10 m3 = opěry směrem do koryta = 18 t 
zemina z výkopů: 3*1,5*2*0,5 = 4,5 m3 * 2 = 9 m3 = rub opěr *1,8 = 16,2 t 
nánosy dna koryta: 4 m3*1,8 = 7,2 t 
ZEMINA CELKEM = 18+16,2+7,2 = 41,4 T 
dřevo stávající mostovka: (15*1,5*0,04)m3 * 0,6 = 0,54 t 
CELKEM: 41,4 + 0,54 = 41,94 t</t>
  </si>
  <si>
    <t>Zemní práce</t>
  </si>
  <si>
    <t>20</t>
  </si>
  <si>
    <t>11110</t>
  </si>
  <si>
    <t>ODSTRANĚNÍ TRAVIN</t>
  </si>
  <si>
    <t>M2</t>
  </si>
  <si>
    <t>Odstranění travin v korytě a na březích 
30m2</t>
  </si>
  <si>
    <t>odstranění travin bez ohledu na způsob provedení 
přemístění travin s uložením na hromady</t>
  </si>
  <si>
    <t>113328</t>
  </si>
  <si>
    <t>ODSTRAN PODKL ZPEVNĚNÝCH PLOCH Z KAMENIVA NESTMEL, ODVOZ DO 20KM</t>
  </si>
  <si>
    <t>M3</t>
  </si>
  <si>
    <t>výkop vozovkových vrstev u stávajících chodníků: 0,15*15m2= 2,25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</si>
  <si>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</si>
  <si>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</si>
  <si>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</si>
  <si>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codníky mimo most tl.150mm 
15 m2 * 0,15 = 2,25 m3</t>
  </si>
  <si>
    <t>122731</t>
  </si>
  <si>
    <t>ODKOPÁVKY A PROKOPÁVKY OBECNÉ TŘ. I, ODVOZ DO 1KM</t>
  </si>
  <si>
    <t>odvoz na meziskládku pro vhodnou zeminu k dosypání 
kuželů a svahů 
humozní zeminu ze svrchním vrstev zachovat pro zpětné využití 
BUDE ČERPÁNO SE SOUHLASEM OBJEDNATELE NA ZÁKLADĚ VYUŽITELNOSTI ZEMINY PRO ZPĚTNÝ ZÁSYP 
zemina z výkopů: 2,5*5*0,4= 5m3 *2 = 10 m3 = opěry směrem do koryta = 18 t 
zemina z výkopů: 3*1,5*2*0,5 = 4,5 m3 * 2 = 9 m3 = rub opěr *1,8 = 16,2 t 
nánosy dna koryta: 4 m3*1,8 = 7,2 t 
ZEMINA CELKEM = 10+9+4=23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</si>
  <si>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</si>
  <si>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122738</t>
  </si>
  <si>
    <t>ODKOPÁVKY A PROKOPÁVKY OBECNÉ TŘ. I, ODVOZ DO 20KM</t>
  </si>
  <si>
    <t>odvoz na skládku v případě nevhodnosti zeminy pro zpětný zásyp 
kuželů a svahů 
humozní zeminu ze svrchním vrstev zachovat pro zpětné využití 
BUDE ČERPÁNO SE SOUHLASEM OBJEDNATELE NA ZÁKLADĚ VYUŽITELNOSTI ZEMINY PRO ZPĚTNÝ ZÁSYP 
zemina z výkopů: 2,5*5*0,4= 5m3 *2 = 10 m3 = opěry směrem do koryta = 18 t 
zemina z výkopů: 3*1,5*2*0,5 = 4,5 m3 * 2 = 9 m3 = rub opěr *1,8 = 16,2 t 
nánosy dna koryta: 4 m3*1,8 = 7,2 t 
ZEMINA CELKEM = 10+9+4=23 m3</t>
  </si>
  <si>
    <t>17120</t>
  </si>
  <si>
    <t>ULOŽENÍ SYPANINY DO NÁSYPŮ A NA SKLÁDKY BEZ ZHUTNĚNÍ</t>
  </si>
  <si>
    <t>složení zeminy na skládku, případně mezideponii 
zemina z výkopů: 2,5*5*0,4= 5m3 *2 = 10 m3 = opěry směrem do koryta = 18 t 
zemina z výkopů: 3*1,5*2*0,5 = 4,5 m3 * 2 = 9 m3 = rub opěr *1,8 = 16,2 t 
nánosy dna koryta: 4 m3*1,8 = 7,2 t 
ZEMINA CELKEM = 10+9+4=23 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</si>
  <si>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</si>
  <si>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</si>
  <si>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919113</t>
  </si>
  <si>
    <t>ŘEZÁNÍ ASFALTOVÉHO KRYTU VOZOVEK TL DO 150MM</t>
  </si>
  <si>
    <t>M</t>
  </si>
  <si>
    <t>nařezání spáry před frézováním 
včetně spotřeby vody 
5m</t>
  </si>
  <si>
    <t>položka zahrnuje řezání vozovkové vrstvy v předepsané tloušťce, včetně spotřeby vody</t>
  </si>
  <si>
    <t>16</t>
  </si>
  <si>
    <t>966168</t>
  </si>
  <si>
    <t>BOURÁNÍ KONSTRUKCÍ ZE ŽELEZOBETONU S ODVOZEM DO 20KM</t>
  </si>
  <si>
    <t>bourání stávající opěry  
železobeton - stávající opěry 
2 * 2,4m2*2,1m = 10,1 m3 
2,5 * 10,1 = 25,3 t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</si>
  <si>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</si>
  <si>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17</t>
  </si>
  <si>
    <t>966176</t>
  </si>
  <si>
    <t>BOURÁNÍ KONSTRUKCÍ ZE DŘEVA S ODVOZEM DO 12KM</t>
  </si>
  <si>
    <t>Bourání stávající dřevěné konstrukce mostovky 
včetně potřebné mechanizace 
dřevo stávající mostovka: (15*1,5*0,04)m3 = 0,9 m3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</si>
  <si>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</si>
  <si>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21</t>
  </si>
  <si>
    <t>966186</t>
  </si>
  <si>
    <t>DEMONTÁŽ KONSTRUKCÍ KOVOVÝCH S ODVOZEM DO 12KM</t>
  </si>
  <si>
    <t>STÁVAJÍCÍ OCELOVÁ NOSNÁ KCE VČETNĚ ZÁBRADLÍ: 2,8 t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</si>
  <si>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</si>
  <si>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SO001</t>
  </si>
  <si>
    <t>SO 001 - DIO</t>
  </si>
  <si>
    <t>03720</t>
  </si>
  <si>
    <t>POMOC PRÁCE ZAJIŠŤ NEBO ZŘÍZ REGULACI A OCHRANU DOPRAVY</t>
  </si>
  <si>
    <t>kompletní realizace a vyřízení dopravního značení DIO 
provizorní SSZ a DZ vč. stanovení přechodné úpravy, vč. správních poplatků a 
splnění podmínek účastníků řízení o povolení uzavírky  
včetně nákladů spojených s případnými stavebními úpravami, oplocením a 
značením obchůzné trasy</t>
  </si>
  <si>
    <t>zahrnuje objednatelem povolené náklady na požadovaná zařízení zhotovitele</t>
  </si>
  <si>
    <t>SO201</t>
  </si>
  <si>
    <t>SO 201 - Rekonstrukce lávky PP05</t>
  </si>
  <si>
    <t>11512</t>
  </si>
  <si>
    <t>ČERPÁNÍ VODY DO 1000 L/MIN</t>
  </si>
  <si>
    <t>čerpání vody v průběhu výstavby 
komplet po celou dobu výstavby</t>
  </si>
  <si>
    <t>Položka čerpání vody na povrchu zahrnuje i potrubí, pohotovost záložní čerpací soupravy a zřízení čerpací jímky. Součástí položky je také následná demontáž a likvidace těchto zařízení</t>
  </si>
  <si>
    <t>125731</t>
  </si>
  <si>
    <t>VYKOPÁVKY ZE ZEMNÍKŮ A SKLÁDEK TŘ. I, ODVOZ DO 1KM</t>
  </si>
  <si>
    <t>dovoz materiálu zeminy pro dosypání svahů a kuželů mimo komunikaci 
pro zpětné využití z meziskládky 
19 m3 - viz 01-SO101 - demolice 
zemina z výkopů: 2,5*5*0,4= 5m3 *2 = 10 m3  
zemina z výkopů: 3*1,5*2*0,5 = 4,5 m3 * 2 = 9 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</si>
  <si>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</si>
  <si>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12960</t>
  </si>
  <si>
    <t>ČIŠTĚNÍ VODOTEČÍ A MELIORAČ KANÁLŮ OD NÁNOSŮ</t>
  </si>
  <si>
    <t>kompletní vyčištění celého prostoru pod mostem a přesahem 5,0 m na obě strany 
od mostu, 
včetně odvozu na skládku 
4m3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</si>
  <si>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</si>
  <si>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171101</t>
  </si>
  <si>
    <t>ULOŽENÍ SYPANINY DO NÁSYPŮ SE ZHUTNĚNÍM DO 95% PS</t>
  </si>
  <si>
    <t>dosypání svahů a kuželů mostu z vykopaného materiálu z meziskládky 
19 m3 - viz SO101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</si>
  <si>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</si>
  <si>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</si>
  <si>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</si>
  <si>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tl. cca 100 mm 
rozprostření humózní zeminy z původní plochy z dočasného záboru do ploch 
určených k osetí, včetně dovozu z meziskládky 
2* (5*4m) = 40 m2</t>
  </si>
  <si>
    <t>položka zahrnuje: 
nutné přemístění ornice z dočasných skládek vzdálených do 50m 
rozprostření ornice v předepsané tloušťce ve svahu přes 1:5</t>
  </si>
  <si>
    <t>Základy</t>
  </si>
  <si>
    <t>14</t>
  </si>
  <si>
    <t>21331</t>
  </si>
  <si>
    <t>DRENÁŽNÍ VRSTVY Z BETONU MEZEROVITÉHO (DRENÁŽNÍHO)</t>
  </si>
  <si>
    <t>ochrana drenáže 
dodávka a zásyp se zhutněním vč.dopravy 
0,3*0,3*5*2= 0,9 m3</t>
  </si>
  <si>
    <t>Položka zahrnuje: 
- dodávku předepsaného materiálu pro drenážní vrstvu, včetně mimostaveništní a vnitrostaveništní dopravy 
- provedení drenážní vrstvy předepsaných rozměrů a předepsaného tvaru</t>
  </si>
  <si>
    <t>70</t>
  </si>
  <si>
    <t>272315</t>
  </si>
  <si>
    <t>ZÁKLADY Z PROSTÉHO BETONU DO C30/37</t>
  </si>
  <si>
    <t>Betonový práh pro dlažbu 
0,8*0,15*3,5*2 = 0,84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</si>
  <si>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</si>
  <si>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19</t>
  </si>
  <si>
    <t>28999</t>
  </si>
  <si>
    <t>OPLÁŠTĚNÍ (ZPEVNĚNÍ) Z FÓLIE</t>
  </si>
  <si>
    <t>HDPE folie v přechodové oblasti 
zahrnuje všechny práce a dodávku materiálu vč.množství potřebného na přesahy 
(není součástí MJ) 
(6*1)*2 = 12 m2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</si>
  <si>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</si>
  <si>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</si>
  <si>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94</t>
  </si>
  <si>
    <t>317325</t>
  </si>
  <si>
    <t>ŘÍMSY ZE ŽELEZOBETONU DO C30/37</t>
  </si>
  <si>
    <t>nové římsy na křídlech 
0,9m2 * 4 = 3,6 m3 
VČETNĚ KOTVENÍ DO STÁVAJÍCÍHO KŘÍDLA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</si>
  <si>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</si>
  <si>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95</t>
  </si>
  <si>
    <t>317365</t>
  </si>
  <si>
    <t>VÝZTUŽ ŘÍMS Z OCELI 10505, B500B</t>
  </si>
  <si>
    <t>3,6 * 0,15 = 0,54 t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</si>
  <si>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</si>
  <si>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23</t>
  </si>
  <si>
    <t>333325</t>
  </si>
  <si>
    <t>MOSTNÍ OPĚRY A KŘÍDLA ZE ŽELEZOVÉHO BETONU DO C30/37</t>
  </si>
  <si>
    <t>mostní opěry - nabetonování nových opěr 
kompletní provedení vč.bednění, zřízení pracovních a dilatačních spar, výplně, 
těsnění a tmelení spar a spojů, zřízení případných prostupů vč.nátěrů proti zemní (ALP, ALN) 
vlhkosti, letopočtu vlysem do betonu atd. 
včetně vrtání a kotvení do stávající opěry 
0,9m2 * 2,26m * 2ks = 4,1 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</si>
  <si>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</si>
  <si>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24</t>
  </si>
  <si>
    <t>333365</t>
  </si>
  <si>
    <t>VÝZTUŽ MOSTNÍCH OPĚR A KŘÍDEL Z OCELI 10505, B500B</t>
  </si>
  <si>
    <t>výztuž křídel 
komplet včetně svarů a PKO 
0,18t/m3 
4,1*0,18=0,74 t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</si>
  <si>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</si>
  <si>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Vodorovné konstrukce</t>
  </si>
  <si>
    <t>85</t>
  </si>
  <si>
    <t>421951</t>
  </si>
  <si>
    <t>MOSTOVKY A PODLAHY ZE DŘEVA TRVALÉ</t>
  </si>
  <si>
    <t>Dřevěná dubová prvková mostovka 
Specifikace dle technické zprávy 
VČETNĚ KOTVENÍ ŠROUBY 
14,5*0,9*0,05*1,6= 1,05 m3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</si>
  <si>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úpravy dřeva pro zlepšení jeho užitných vlastností (impregnace, zpevňování a pod.), 
- zvláštní spojovací prostředky, rozebíratelnost konstrukce,</t>
  </si>
  <si>
    <t>86</t>
  </si>
  <si>
    <t>42417A</t>
  </si>
  <si>
    <t>MOSTNÍ NOSNÍKY Z OCELI S 235</t>
  </si>
  <si>
    <t>Ocelové příhradové nosníky 
Včetně povrchové úpravy a montáže 
Specifikace dle projektové dokumentace 
VČETNĚ NEREZOVÉ PLETIVOVÉ VÝPLNĚ ZÁBRADLÍ 
3,1 t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</si>
  <si>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</si>
  <si>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87</t>
  </si>
  <si>
    <t>42841</t>
  </si>
  <si>
    <t>MOSTNÍ LOŽISKA Z OCELI (OCELOLITINY) PRO ZATÍŽ DO 1,0MN</t>
  </si>
  <si>
    <t>Tangenciální svařovaná mostní ložiska 
4ks</t>
  </si>
  <si>
    <t>- výrobní dokumentaci, jde-li o ložisko individuálně vyráběné 
- dodání kompletních ložisek požadované kvality 
- přípravu, očištění a úpravy úložných ploch 
- osazení ložisek podle předepsaného technologického předpisu bez ohledu na způsob uložení a kotvení 
- uložení do malty jakéhokoliv druhu včetně dodávky této malty 
- uložení na plastické vložky nebo maltu včetně dodávky této vložky nebo malty 
- uložení na vrstvu plastbetonové malty nebo podobné vrstvy jako ochranu proti průchodu bludných proudů 
- vyplnění kotevních otvorů 
- lešení a podpěrné konstrukce 
- tmelení, těsnění a výplně spar 
- nastavení ložisek a odborná prohlídka 
- dočasné zpevnění nebo naopak dočasné uvolnění ložisek 
- opatření ložisek znakem výrobce a typovým číslem 
- úpravy, očištění a ošetření okolí ložisek 
- přiměřeným způsobem je nutné zahrnout ustanovení pro TMCH 94 pro kovové konstrukce.</t>
  </si>
  <si>
    <t>27</t>
  </si>
  <si>
    <t>451312</t>
  </si>
  <si>
    <t>PODKLADNÍ A VÝPLŇOVÉ VRSTVY Z PROSTÉHO BETONU C12/15</t>
  </si>
  <si>
    <t>podkladní beton pod drenáž za rubem opěr 
1m3</t>
  </si>
  <si>
    <t>76</t>
  </si>
  <si>
    <t>betonové lože pod obruby 
0,1 m2 * 10m = 1 m3</t>
  </si>
  <si>
    <t>28</t>
  </si>
  <si>
    <t>451314</t>
  </si>
  <si>
    <t>PODKLADNÍ A VÝPLŇOVÉ VRSTVY Z PROSTÉHO BETONU C25/30</t>
  </si>
  <si>
    <t>podkladní beton tl. 100 mm pod dlažbu z lom. kamene C25/30,  
odláždění svahu 
3,5*1 = 3,5 m2 
3,5*0,1 = 0,35 m3</t>
  </si>
  <si>
    <t>29</t>
  </si>
  <si>
    <t>45152</t>
  </si>
  <si>
    <t>PODKLADNÍ A VÝPLŇOVÉ VRSTVY Z KAMENIVA DRCENÉHO</t>
  </si>
  <si>
    <t>přechodová oblast zásyp - materiál vhodný do násypu, ochranný zásyp 
přechodová oblast: 1,5*1*6,2*2=18,6 m3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</si>
  <si>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</si>
  <si>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</si>
  <si>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45157</t>
  </si>
  <si>
    <t>PODKLADNÍ A VÝPLŇOVÉ VRSTVY Z KAMENIVA TĚŽENÉHO</t>
  </si>
  <si>
    <t>štěrkopískový obsyp HDPE folie tl.150+150mm 
0,3*(1+1)*6,2*2= 7,44m3</t>
  </si>
  <si>
    <t>31</t>
  </si>
  <si>
    <t>465512</t>
  </si>
  <si>
    <t>DLAŽBY Z LOMOVÉHO KAMENE NA MC</t>
  </si>
  <si>
    <t>tl. 200 mm 
kompletní provedení dlažby vč. položení do bet.lože, spárování, těsnění, tmelení a 
vyplnění spar proti CHRL, 
Dlažba svahu  
3,5*1 = 3,5 m2 
3,5*0,2 = 0,7 m3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</si>
  <si>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</si>
  <si>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</si>
  <si>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34</t>
  </si>
  <si>
    <t>56334</t>
  </si>
  <si>
    <t>VOZOVKOVÉ VRSTVY ZE ŠTĚRKODRTI TL. DO 200MM</t>
  </si>
  <si>
    <t>pod ACO11, tl. 200mm 
13,5m2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</si>
  <si>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</si>
  <si>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72</t>
  </si>
  <si>
    <t>56361</t>
  </si>
  <si>
    <t>VOZOVKOVÉ VRSTVY Z RECYKLOVANÉHO MATERIÁLU TL DO 50MM</t>
  </si>
  <si>
    <t>RECYKLOVANÝ ASFALTOVÝ MATERIÁL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</si>
  <si>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</si>
  <si>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35</t>
  </si>
  <si>
    <t>572121</t>
  </si>
  <si>
    <t>INFILTRAČNÍ POSTŘIK ASFALTOVÝ DO 1,0KG/M2</t>
  </si>
  <si>
    <t>infiltrační postřik emulzní PI-C 
vozovka mimo most 
13,5 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</si>
  <si>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</si>
  <si>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71</t>
  </si>
  <si>
    <t>574A43</t>
  </si>
  <si>
    <t>ASFALTOVÝ BETON PRO OBRUSNÉ VRSTVY ACO 11 TL. 50MM</t>
  </si>
  <si>
    <t>ASFALTOVÝ BETON OBRUSNÝ ACO 11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</si>
  <si>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</si>
  <si>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Úpravy povrchů, podlahy, výplně otvorů</t>
  </si>
  <si>
    <t>92</t>
  </si>
  <si>
    <t>626112</t>
  </si>
  <si>
    <t>REPROFILACE PODHLEDŮ, SVISLÝCH PLOCH SANAČNÍ MALTOU JEDNOVRST TL 20MM</t>
  </si>
  <si>
    <t>reprofilace stávajících konstrukcí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</si>
  <si>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</si>
  <si>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91</t>
  </si>
  <si>
    <t>62631</t>
  </si>
  <si>
    <t>SPOJOVACÍ MŮSTEK MEZI STARÝM A NOVÝM BETONEM</t>
  </si>
  <si>
    <t>88</t>
  </si>
  <si>
    <t>62652</t>
  </si>
  <si>
    <t>OCHRANA VÝZTUŽE PŘI NEDOSTATEČNÉM KRYTÍ</t>
  </si>
  <si>
    <t>Ochrana výztuž epř nedostatečném krytí u stávajících konstrukcí opěry a křídla 
ČERPÁNÍ POUZE SE SOUHLASEM OBJEDNATELE 
10 m2</t>
  </si>
  <si>
    <t>položka zahrnuje: 
dodávku veškerého materiálu potřebného pro předepsanou úpravu v předepsané kvalitě 
položení vrstvy v předepsané tloušťce 
potřebná lešení a podpěrné konstrukce</t>
  </si>
  <si>
    <t>89</t>
  </si>
  <si>
    <t>62745</t>
  </si>
  <si>
    <t>SPÁROVÁNÍ STARÉHO ZDIVA CEMENTOVOU MALTOU</t>
  </si>
  <si>
    <t>Sanace stávající opěr 
2,2*1,5*2 = 6,6 m2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</si>
  <si>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</si>
  <si>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Přidružená stavební výroba</t>
  </si>
  <si>
    <t>41</t>
  </si>
  <si>
    <t>711112</t>
  </si>
  <si>
    <t>IZOLACE BĚŽNÝCH KONSTRUKCÍ PROTI ZEMNÍ VLHKOSTI ASFALTOVÝMI PÁSY</t>
  </si>
  <si>
    <t>NAIP 
rub NK: 1,2*6*2= 14,4 m2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</si>
  <si>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</si>
  <si>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44</t>
  </si>
  <si>
    <t>711509</t>
  </si>
  <si>
    <t>OCHRANA IZOLACE NA POVRCHU TEXTILIÍ</t>
  </si>
  <si>
    <t>rub opěr a křídel 600g/m2</t>
  </si>
  <si>
    <t>položka zahrnuje: 
- dodání  předepsaného ochranného materiálu 
- zřízení ochrany izolace</t>
  </si>
  <si>
    <t>45</t>
  </si>
  <si>
    <t>78382</t>
  </si>
  <si>
    <t>NÁTĚRY BETON KONSTR TYP S2 (OS-B)</t>
  </si>
  <si>
    <t>nátěr NK - dle specifikace uvedené v technické zprávě.  
14,5 m2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</si>
  <si>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</si>
  <si>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96</t>
  </si>
  <si>
    <t>78383</t>
  </si>
  <si>
    <t>NÁTĚRY BETON KONSTR TYP S4 (OS-C)</t>
  </si>
  <si>
    <t>NÁTĚR ŘÍMS 
4*0,3 = 1,2m2</t>
  </si>
  <si>
    <t>Potrubí</t>
  </si>
  <si>
    <t>47</t>
  </si>
  <si>
    <t>87533</t>
  </si>
  <si>
    <t>POTRUBÍ DREN Z TRUB PLAST DN DO 150MM</t>
  </si>
  <si>
    <t>rubová drenáž DN150 
včetně vyústění na líc 
2*6+2*1 = 14 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</si>
  <si>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</si>
  <si>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74</t>
  </si>
  <si>
    <t>87633</t>
  </si>
  <si>
    <t>CHRÁNIČKY Z TRUB PLASTOVÝCH DN DO 150MM</t>
  </si>
  <si>
    <t>3* chránička pod mostem pro převedení sítí 
3*15m = 45m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</si>
  <si>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</si>
  <si>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51</t>
  </si>
  <si>
    <t>914A21</t>
  </si>
  <si>
    <t>EV ČÍSLO MOSTU OCEL S FÓLIÍ TŘ.1 DODÁVKA A MONTÁŽ</t>
  </si>
  <si>
    <t>komplet</t>
  </si>
  <si>
    <t>položka zahrnuje: 
- dodávku a montáž značek v požadovaném provedení</t>
  </si>
  <si>
    <t>75</t>
  </si>
  <si>
    <t>917224</t>
  </si>
  <si>
    <t>SILNIČNÍ A CHODNÍKOVÉ OBRUBY Z BETONOVÝCH OBRUBNÍKŮ ŠÍŘ 150MM</t>
  </si>
  <si>
    <t>10,5 m</t>
  </si>
  <si>
    <t>Položka zahrnuje: 
dodání a pokládku betonových obrubníků o rozměrech předepsaných zadávací dokumentací 
betonové lože i boční betonovou opěrku.</t>
  </si>
  <si>
    <t>53</t>
  </si>
  <si>
    <t>919111</t>
  </si>
  <si>
    <t>ŘEZÁNÍ ASFALTOVÉHO KRYTU VOZOVEK TL DO 50MM</t>
  </si>
  <si>
    <t>stará x nová asfaltová komunikace 
8m</t>
  </si>
  <si>
    <t>90</t>
  </si>
  <si>
    <t>938542</t>
  </si>
  <si>
    <t>OČIŠTĚNÍ BETON KONSTR OTRYSKÁNÍM TLAK VODOU DO 500 BARŮ</t>
  </si>
  <si>
    <t>očištění stávajících opěr a křídel 
6,2*1,5*2 = 6,6 m2</t>
  </si>
  <si>
    <t>položka zahrnuje očištění předepsaným způsobem včetně odklizení vzniklého odpadu</t>
  </si>
  <si>
    <t>93</t>
  </si>
  <si>
    <t>97811</t>
  </si>
  <si>
    <t>OTLUČENÍ OMÍTKY</t>
  </si>
  <si>
    <t>mechanické očištění zdiva stávající opěry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</si>
  <si>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</si>
  <si>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SO401+402</t>
  </si>
  <si>
    <t>Ochrana a přeložení IS</t>
  </si>
  <si>
    <t>02730</t>
  </si>
  <si>
    <t>POMOC PRÁCE ZŘÍZ NEBO ZAJIŠŤ OCHRANU INŽENÝRSKÝCH SÍTÍ</t>
  </si>
  <si>
    <t>Komplet. Práce související s ochranou IS v průběhu výstavby. (VN+CETIN) 
Včetně dočasného a finálního přeložení.  
Kompletní provedení dle projektové dokumentace a podmínek správců sítí.</t>
  </si>
  <si>
    <t>zahrnuje veškeré náklady spojené s objednatelem požadovanými zařízeními a ochranou inženýrských sítí během provádění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</si>
</sst>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'010'!I3</f>
      </c>
      <c s="21">
        <f>'010'!O2</f>
      </c>
      <c s="21">
        <f>C10+D10</f>
      </c>
    </row>
    <row r="11" spans="1:5" ht="12.75" customHeight="1">
      <c r="A11" s="20" t="s">
        <v>99</v>
      </c>
      <c s="20" t="s">
        <v>100</v>
      </c>
      <c s="21">
        <f>SO_101!I3</f>
      </c>
      <c s="21">
        <f>SO_101!O2</f>
      </c>
      <c s="21">
        <f>C11+D11</f>
      </c>
    </row>
    <row r="12" spans="1:5" ht="12.75" customHeight="1">
      <c r="A12" s="20" t="s">
        <v>156</v>
      </c>
      <c s="20" t="s">
        <v>157</v>
      </c>
      <c s="21">
        <f>SO001!I3</f>
      </c>
      <c s="21">
        <f>SO001!O2</f>
      </c>
      <c s="21">
        <f>C12+D12</f>
      </c>
    </row>
    <row r="13" spans="1:5" ht="12.75" customHeight="1">
      <c r="A13" s="20" t="s">
        <v>162</v>
      </c>
      <c s="20" t="s">
        <v>163</v>
      </c>
      <c s="21">
        <f>SO201!I3</f>
      </c>
      <c s="21">
        <f>SO201!O2</f>
      </c>
      <c s="21">
        <f>C13+D13</f>
      </c>
    </row>
    <row r="14" spans="1:5" ht="12.75" customHeight="1">
      <c r="A14" s="20" t="s">
        <v>356</v>
      </c>
      <c s="20" t="s">
        <v>357</v>
      </c>
      <c s="21">
        <f>'SO401+402'!I3</f>
      </c>
      <c s="21">
        <f>'SO401+402'!O2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53</v>
      </c>
    </row>
    <row r="13" spans="1:16" ht="12.75">
      <c r="A13" s="25" t="s">
        <v>45</v>
      </c>
      <c s="29" t="s">
        <v>22</v>
      </c>
      <c s="29" t="s">
        <v>54</v>
      </c>
      <c s="25" t="s">
        <v>47</v>
      </c>
      <c s="30" t="s">
        <v>55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56</v>
      </c>
    </row>
    <row r="15" spans="1:5" ht="12.75">
      <c r="A15" s="36" t="s">
        <v>51</v>
      </c>
      <c r="E15" s="37" t="s">
        <v>47</v>
      </c>
    </row>
    <row r="16" spans="1:5" ht="38.25">
      <c r="A16" t="s">
        <v>52</v>
      </c>
      <c r="E16" s="35" t="s">
        <v>57</v>
      </c>
    </row>
    <row r="17" spans="1:16" ht="12.75">
      <c r="A17" s="25" t="s">
        <v>45</v>
      </c>
      <c s="29" t="s">
        <v>33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63.75">
      <c r="A18" s="34" t="s">
        <v>50</v>
      </c>
      <c r="E18" s="35" t="s">
        <v>60</v>
      </c>
    </row>
    <row r="19" spans="1:5" ht="12.75">
      <c r="A19" s="36" t="s">
        <v>51</v>
      </c>
      <c r="E19" s="37" t="s">
        <v>47</v>
      </c>
    </row>
    <row r="20" spans="1:5" ht="12.75">
      <c r="A20" t="s">
        <v>52</v>
      </c>
      <c r="E20" s="35" t="s">
        <v>61</v>
      </c>
    </row>
    <row r="21" spans="1:16" ht="12.75">
      <c r="A21" s="25" t="s">
        <v>45</v>
      </c>
      <c s="29" t="s">
        <v>35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64</v>
      </c>
    </row>
    <row r="23" spans="1:5" ht="12.75">
      <c r="A23" s="36" t="s">
        <v>51</v>
      </c>
      <c r="E23" s="37" t="s">
        <v>47</v>
      </c>
    </row>
    <row r="24" spans="1:5" ht="12.75">
      <c r="A24" t="s">
        <v>52</v>
      </c>
      <c r="E24" s="35" t="s">
        <v>61</v>
      </c>
    </row>
    <row r="25" spans="1:16" ht="12.75">
      <c r="A25" s="25" t="s">
        <v>45</v>
      </c>
      <c s="29" t="s">
        <v>37</v>
      </c>
      <c s="29" t="s">
        <v>65</v>
      </c>
      <c s="25" t="s">
        <v>47</v>
      </c>
      <c s="30" t="s">
        <v>66</v>
      </c>
      <c s="31" t="s">
        <v>67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68</v>
      </c>
    </row>
    <row r="27" spans="1:5" ht="12.75">
      <c r="A27" s="36" t="s">
        <v>51</v>
      </c>
      <c r="E27" s="37" t="s">
        <v>47</v>
      </c>
    </row>
    <row r="28" spans="1:5" ht="12.75">
      <c r="A28" t="s">
        <v>52</v>
      </c>
      <c r="E28" s="35" t="s">
        <v>61</v>
      </c>
    </row>
    <row r="29" spans="1:16" ht="12.75">
      <c r="A29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72</v>
      </c>
    </row>
    <row r="31" spans="1:5" ht="12.75">
      <c r="A31" s="36" t="s">
        <v>51</v>
      </c>
      <c r="E31" s="37" t="s">
        <v>47</v>
      </c>
    </row>
    <row r="32" spans="1:5" ht="12.75">
      <c r="A32" t="s">
        <v>52</v>
      </c>
      <c r="E32" s="35" t="s">
        <v>61</v>
      </c>
    </row>
    <row r="33" spans="1:16" ht="12.75">
      <c r="A33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76</v>
      </c>
    </row>
    <row r="35" spans="1:5" ht="12.75">
      <c r="A35" s="36" t="s">
        <v>51</v>
      </c>
      <c r="E35" s="37" t="s">
        <v>47</v>
      </c>
    </row>
    <row r="36" spans="1:5" ht="12.75">
      <c r="A36" t="s">
        <v>52</v>
      </c>
      <c r="E36" s="35" t="s">
        <v>61</v>
      </c>
    </row>
    <row r="37" spans="1:16" ht="12.75">
      <c r="A37" s="25" t="s">
        <v>45</v>
      </c>
      <c s="29" t="s">
        <v>40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79</v>
      </c>
    </row>
    <row r="39" spans="1:5" ht="12.75">
      <c r="A39" s="36" t="s">
        <v>51</v>
      </c>
      <c r="E39" s="37" t="s">
        <v>47</v>
      </c>
    </row>
    <row r="40" spans="1:5" ht="76.5">
      <c r="A40" t="s">
        <v>52</v>
      </c>
      <c r="E40" s="35" t="s">
        <v>80</v>
      </c>
    </row>
    <row r="41" spans="1:16" ht="12.75">
      <c r="A41" s="25" t="s">
        <v>45</v>
      </c>
      <c s="29" t="s">
        <v>42</v>
      </c>
      <c s="29" t="s">
        <v>81</v>
      </c>
      <c s="25" t="s">
        <v>47</v>
      </c>
      <c s="30" t="s">
        <v>82</v>
      </c>
      <c s="31" t="s">
        <v>67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68</v>
      </c>
    </row>
    <row r="43" spans="1:5" ht="12.75">
      <c r="A43" s="36" t="s">
        <v>51</v>
      </c>
      <c r="E43" s="37" t="s">
        <v>47</v>
      </c>
    </row>
    <row r="44" spans="1:5" ht="51">
      <c r="A44" t="s">
        <v>52</v>
      </c>
      <c r="E44" s="35" t="s">
        <v>83</v>
      </c>
    </row>
    <row r="45" spans="1:16" ht="12.75">
      <c r="A45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87</v>
      </c>
    </row>
    <row r="47" spans="1:5" ht="12.75">
      <c r="A47" s="36" t="s">
        <v>51</v>
      </c>
      <c r="E47" s="37" t="s">
        <v>47</v>
      </c>
    </row>
    <row r="48" spans="1:5" ht="12.75">
      <c r="A48" t="s">
        <v>52</v>
      </c>
      <c r="E48" s="35" t="s">
        <v>88</v>
      </c>
    </row>
    <row r="49" spans="1:16" ht="12.75">
      <c r="A49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67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92</v>
      </c>
    </row>
    <row r="51" spans="1:5" ht="12.75">
      <c r="A51" s="36" t="s">
        <v>51</v>
      </c>
      <c r="E51" s="37" t="s">
        <v>47</v>
      </c>
    </row>
    <row r="52" spans="1:5" ht="89.25">
      <c r="A52" t="s">
        <v>52</v>
      </c>
      <c r="E52" s="35" t="s">
        <v>93</v>
      </c>
    </row>
    <row r="53" spans="1:16" ht="12.75">
      <c r="A53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49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97</v>
      </c>
    </row>
    <row r="55" spans="1:5" ht="12.75">
      <c r="A55" s="36" t="s">
        <v>51</v>
      </c>
      <c r="E55" s="37" t="s">
        <v>47</v>
      </c>
    </row>
    <row r="56" spans="1:5" ht="25.5">
      <c r="A56" t="s">
        <v>52</v>
      </c>
      <c r="E56" s="35" t="s">
        <v>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</v>
      </c>
      <c s="38">
        <f>0+I8+I17+I42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99</v>
      </c>
      <c s="6"/>
      <c s="18" t="s">
        <v>100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101</v>
      </c>
      <c s="25" t="s">
        <v>47</v>
      </c>
      <c s="30" t="s">
        <v>102</v>
      </c>
      <c s="31" t="s">
        <v>103</v>
      </c>
      <c s="32">
        <v>25.3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104</v>
      </c>
    </row>
    <row r="11" spans="1:5" ht="12.75">
      <c r="A11" s="36" t="s">
        <v>51</v>
      </c>
      <c r="E11" s="37" t="s">
        <v>47</v>
      </c>
    </row>
    <row r="12" spans="1:5" ht="25.5">
      <c r="A12" t="s">
        <v>52</v>
      </c>
      <c r="E12" s="35" t="s">
        <v>105</v>
      </c>
    </row>
    <row r="13" spans="1:16" ht="12.75">
      <c r="A13" s="25" t="s">
        <v>45</v>
      </c>
      <c s="29" t="s">
        <v>23</v>
      </c>
      <c s="29" t="s">
        <v>106</v>
      </c>
      <c s="25" t="s">
        <v>47</v>
      </c>
      <c s="30" t="s">
        <v>107</v>
      </c>
      <c s="31" t="s">
        <v>103</v>
      </c>
      <c s="32">
        <v>41.94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04">
      <c r="A14" s="34" t="s">
        <v>50</v>
      </c>
      <c r="E14" s="35" t="s">
        <v>108</v>
      </c>
    </row>
    <row r="15" spans="1:5" ht="12.75">
      <c r="A15" s="36" t="s">
        <v>51</v>
      </c>
      <c r="E15" s="37" t="s">
        <v>47</v>
      </c>
    </row>
    <row r="16" spans="1:5" ht="25.5">
      <c r="A16" t="s">
        <v>52</v>
      </c>
      <c r="E16" s="35" t="s">
        <v>105</v>
      </c>
    </row>
    <row r="17" spans="1:18" ht="12.75" customHeight="1">
      <c r="A17" s="6" t="s">
        <v>43</v>
      </c>
      <c s="6"/>
      <c s="40" t="s">
        <v>29</v>
      </c>
      <c s="6"/>
      <c s="27" t="s">
        <v>109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45</v>
      </c>
      <c s="29" t="s">
        <v>110</v>
      </c>
      <c s="29" t="s">
        <v>111</v>
      </c>
      <c s="25" t="s">
        <v>47</v>
      </c>
      <c s="30" t="s">
        <v>112</v>
      </c>
      <c s="31" t="s">
        <v>113</v>
      </c>
      <c s="32">
        <v>30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114</v>
      </c>
    </row>
    <row r="20" spans="1:5" ht="12.75">
      <c r="A20" s="36" t="s">
        <v>51</v>
      </c>
      <c r="E20" s="37" t="s">
        <v>47</v>
      </c>
    </row>
    <row r="21" spans="1:5" ht="25.5">
      <c r="A21" t="s">
        <v>52</v>
      </c>
      <c r="E21" s="35" t="s">
        <v>115</v>
      </c>
    </row>
    <row r="22" spans="1:16" ht="25.5">
      <c r="A22" s="25" t="s">
        <v>45</v>
      </c>
      <c s="29" t="s">
        <v>33</v>
      </c>
      <c s="29" t="s">
        <v>116</v>
      </c>
      <c s="25" t="s">
        <v>47</v>
      </c>
      <c s="30" t="s">
        <v>117</v>
      </c>
      <c s="31" t="s">
        <v>118</v>
      </c>
      <c s="32">
        <v>2.25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119</v>
      </c>
    </row>
    <row r="24" spans="1:5" ht="12.75">
      <c r="A24" s="36" t="s">
        <v>51</v>
      </c>
      <c r="E24" s="37" t="s">
        <v>47</v>
      </c>
    </row>
    <row r="25" spans="1:5" ht="63.75">
      <c r="A25" t="s">
        <v>52</v>
      </c>
      <c r="E25" s="35" t="s">
        <v>120</v>
      </c>
    </row>
    <row r="26" spans="1:16" ht="12.75">
      <c r="A26" s="25" t="s">
        <v>45</v>
      </c>
      <c s="29" t="s">
        <v>37</v>
      </c>
      <c s="29" t="s">
        <v>121</v>
      </c>
      <c s="25" t="s">
        <v>47</v>
      </c>
      <c s="30" t="s">
        <v>122</v>
      </c>
      <c s="31" t="s">
        <v>118</v>
      </c>
      <c s="32">
        <v>2.25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123</v>
      </c>
    </row>
    <row r="28" spans="1:5" ht="12.75">
      <c r="A28" s="36" t="s">
        <v>51</v>
      </c>
      <c r="E28" s="37" t="s">
        <v>47</v>
      </c>
    </row>
    <row r="29" spans="1:5" ht="63.75">
      <c r="A29" t="s">
        <v>52</v>
      </c>
      <c r="E29" s="35" t="s">
        <v>120</v>
      </c>
    </row>
    <row r="30" spans="1:16" ht="12.75">
      <c r="A30" s="25" t="s">
        <v>45</v>
      </c>
      <c s="29" t="s">
        <v>69</v>
      </c>
      <c s="29" t="s">
        <v>124</v>
      </c>
      <c s="25" t="s">
        <v>47</v>
      </c>
      <c s="30" t="s">
        <v>125</v>
      </c>
      <c s="31" t="s">
        <v>118</v>
      </c>
      <c s="32">
        <v>23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40.25">
      <c r="A31" s="34" t="s">
        <v>50</v>
      </c>
      <c r="E31" s="35" t="s">
        <v>126</v>
      </c>
    </row>
    <row r="32" spans="1:5" ht="12.75">
      <c r="A32" s="36" t="s">
        <v>51</v>
      </c>
      <c r="E32" s="37" t="s">
        <v>47</v>
      </c>
    </row>
    <row r="33" spans="1:5" ht="369.75">
      <c r="A33" t="s">
        <v>52</v>
      </c>
      <c r="E33" s="35" t="s">
        <v>127</v>
      </c>
    </row>
    <row r="34" spans="1:16" ht="12.75">
      <c r="A34" s="25" t="s">
        <v>45</v>
      </c>
      <c s="29" t="s">
        <v>73</v>
      </c>
      <c s="29" t="s">
        <v>128</v>
      </c>
      <c s="25" t="s">
        <v>47</v>
      </c>
      <c s="30" t="s">
        <v>129</v>
      </c>
      <c s="31" t="s">
        <v>118</v>
      </c>
      <c s="32">
        <v>23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53">
      <c r="A35" s="34" t="s">
        <v>50</v>
      </c>
      <c r="E35" s="35" t="s">
        <v>130</v>
      </c>
    </row>
    <row r="36" spans="1:5" ht="12.75">
      <c r="A36" s="36" t="s">
        <v>51</v>
      </c>
      <c r="E36" s="37" t="s">
        <v>47</v>
      </c>
    </row>
    <row r="37" spans="1:5" ht="369.75">
      <c r="A37" t="s">
        <v>52</v>
      </c>
      <c r="E37" s="35" t="s">
        <v>127</v>
      </c>
    </row>
    <row r="38" spans="1:16" ht="12.75">
      <c r="A38" s="25" t="s">
        <v>45</v>
      </c>
      <c s="29" t="s">
        <v>42</v>
      </c>
      <c s="29" t="s">
        <v>131</v>
      </c>
      <c s="25" t="s">
        <v>47</v>
      </c>
      <c s="30" t="s">
        <v>132</v>
      </c>
      <c s="31" t="s">
        <v>118</v>
      </c>
      <c s="32">
        <v>23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76.5">
      <c r="A39" s="34" t="s">
        <v>50</v>
      </c>
      <c r="E39" s="35" t="s">
        <v>133</v>
      </c>
    </row>
    <row r="40" spans="1:5" ht="12.75">
      <c r="A40" s="36" t="s">
        <v>51</v>
      </c>
      <c r="E40" s="37" t="s">
        <v>47</v>
      </c>
    </row>
    <row r="41" spans="1:5" ht="191.25">
      <c r="A41" t="s">
        <v>52</v>
      </c>
      <c r="E41" s="35" t="s">
        <v>134</v>
      </c>
    </row>
    <row r="42" spans="1:18" ht="12.75" customHeight="1">
      <c r="A42" s="6" t="s">
        <v>43</v>
      </c>
      <c s="6"/>
      <c s="40" t="s">
        <v>40</v>
      </c>
      <c s="6"/>
      <c s="27" t="s">
        <v>135</v>
      </c>
      <c s="6"/>
      <c s="6"/>
      <c s="6"/>
      <c s="41">
        <f>0+Q42</f>
      </c>
      <c r="O42">
        <f>0+R42</f>
      </c>
      <c r="Q42">
        <f>0+I43+I47+I51+I55</f>
      </c>
      <c>
        <f>0+O43+O47+O51+O55</f>
      </c>
    </row>
    <row r="43" spans="1:16" ht="12.75">
      <c r="A43" s="25" t="s">
        <v>45</v>
      </c>
      <c s="29" t="s">
        <v>94</v>
      </c>
      <c s="29" t="s">
        <v>136</v>
      </c>
      <c s="25" t="s">
        <v>47</v>
      </c>
      <c s="30" t="s">
        <v>137</v>
      </c>
      <c s="31" t="s">
        <v>138</v>
      </c>
      <c s="32">
        <v>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139</v>
      </c>
    </row>
    <row r="45" spans="1:5" ht="12.75">
      <c r="A45" s="36" t="s">
        <v>51</v>
      </c>
      <c r="E45" s="37" t="s">
        <v>47</v>
      </c>
    </row>
    <row r="46" spans="1:5" ht="25.5">
      <c r="A46" t="s">
        <v>52</v>
      </c>
      <c r="E46" s="35" t="s">
        <v>140</v>
      </c>
    </row>
    <row r="47" spans="1:16" ht="12.75">
      <c r="A47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118</v>
      </c>
      <c s="32">
        <v>10.1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63.75">
      <c r="A48" s="34" t="s">
        <v>50</v>
      </c>
      <c r="E48" s="35" t="s">
        <v>144</v>
      </c>
    </row>
    <row r="49" spans="1:5" ht="12.75">
      <c r="A49" s="36" t="s">
        <v>51</v>
      </c>
      <c r="E49" s="37" t="s">
        <v>47</v>
      </c>
    </row>
    <row r="50" spans="1:5" ht="102">
      <c r="A50" t="s">
        <v>52</v>
      </c>
      <c r="E50" s="35" t="s">
        <v>145</v>
      </c>
    </row>
    <row r="51" spans="1:16" ht="12.75">
      <c r="A51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118</v>
      </c>
      <c s="32">
        <v>0.9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51">
      <c r="A52" s="34" t="s">
        <v>50</v>
      </c>
      <c r="E52" s="35" t="s">
        <v>149</v>
      </c>
    </row>
    <row r="53" spans="1:5" ht="12.75">
      <c r="A53" s="36" t="s">
        <v>51</v>
      </c>
      <c r="E53" s="37" t="s">
        <v>47</v>
      </c>
    </row>
    <row r="54" spans="1:5" ht="102">
      <c r="A54" t="s">
        <v>52</v>
      </c>
      <c r="E54" s="35" t="s">
        <v>150</v>
      </c>
    </row>
    <row r="55" spans="1:16" ht="12.75">
      <c r="A55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103</v>
      </c>
      <c s="32">
        <v>2.8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154</v>
      </c>
    </row>
    <row r="57" spans="1:5" ht="12.75">
      <c r="A57" s="36" t="s">
        <v>51</v>
      </c>
      <c r="E57" s="37" t="s">
        <v>47</v>
      </c>
    </row>
    <row r="58" spans="1:5" ht="102">
      <c r="A58" t="s">
        <v>52</v>
      </c>
      <c r="E58" s="35" t="s">
        <v>155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156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156</v>
      </c>
      <c s="6"/>
      <c s="18" t="s">
        <v>157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158</v>
      </c>
      <c s="25" t="s">
        <v>47</v>
      </c>
      <c s="30" t="s">
        <v>159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50</v>
      </c>
      <c r="E10" s="35" t="s">
        <v>160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161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0+O8+O9+O30+O43+O60+O97+O114+O131+O148+O157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162</v>
      </c>
      <c s="38">
        <f>0+I8+I9+I30+I43+I60+I97+I114+I131+I148+I157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162</v>
      </c>
      <c s="6"/>
      <c s="18" t="s">
        <v>163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27</v>
      </c>
      <c s="11"/>
      <c s="24" t="s">
        <v>44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40" t="s">
        <v>29</v>
      </c>
      <c s="6"/>
      <c s="43" t="s">
        <v>109</v>
      </c>
      <c s="6"/>
      <c s="6"/>
      <c s="6"/>
      <c s="41">
        <f>0+Q9</f>
      </c>
      <c r="O9">
        <f>0+R9</f>
      </c>
      <c r="Q9">
        <f>0+I10+I14+I18+I22+I26</f>
      </c>
      <c>
        <f>0+O10+O14+O18+O22+O26</f>
      </c>
    </row>
    <row r="10" spans="1:16" ht="12.75">
      <c r="A10" s="25" t="s">
        <v>45</v>
      </c>
      <c s="29" t="s">
        <v>22</v>
      </c>
      <c s="29" t="s">
        <v>164</v>
      </c>
      <c s="25" t="s">
        <v>47</v>
      </c>
      <c s="30" t="s">
        <v>165</v>
      </c>
      <c s="31" t="s">
        <v>49</v>
      </c>
      <c s="32">
        <v>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166</v>
      </c>
    </row>
    <row r="12" spans="1:5" ht="12.75">
      <c r="A12" s="36" t="s">
        <v>51</v>
      </c>
      <c r="E12" s="37" t="s">
        <v>47</v>
      </c>
    </row>
    <row r="13" spans="1:5" ht="38.25">
      <c r="A13" t="s">
        <v>52</v>
      </c>
      <c r="E13" s="35" t="s">
        <v>167</v>
      </c>
    </row>
    <row r="14" spans="1:16" ht="12.75">
      <c r="A14" s="25" t="s">
        <v>45</v>
      </c>
      <c s="29" t="s">
        <v>69</v>
      </c>
      <c s="29" t="s">
        <v>168</v>
      </c>
      <c s="25" t="s">
        <v>47</v>
      </c>
      <c s="30" t="s">
        <v>169</v>
      </c>
      <c s="31" t="s">
        <v>118</v>
      </c>
      <c s="32">
        <v>19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63.75">
      <c r="A15" s="34" t="s">
        <v>50</v>
      </c>
      <c r="E15" s="35" t="s">
        <v>170</v>
      </c>
    </row>
    <row r="16" spans="1:5" ht="12.75">
      <c r="A16" s="36" t="s">
        <v>51</v>
      </c>
      <c r="E16" s="37" t="s">
        <v>47</v>
      </c>
    </row>
    <row r="17" spans="1:5" ht="306">
      <c r="A17" t="s">
        <v>52</v>
      </c>
      <c r="E17" s="35" t="s">
        <v>171</v>
      </c>
    </row>
    <row r="18" spans="1:16" ht="12.75">
      <c r="A18" s="25" t="s">
        <v>45</v>
      </c>
      <c s="29" t="s">
        <v>73</v>
      </c>
      <c s="29" t="s">
        <v>172</v>
      </c>
      <c s="25" t="s">
        <v>47</v>
      </c>
      <c s="30" t="s">
        <v>173</v>
      </c>
      <c s="31" t="s">
        <v>118</v>
      </c>
      <c s="32">
        <v>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51">
      <c r="A19" s="34" t="s">
        <v>50</v>
      </c>
      <c r="E19" s="35" t="s">
        <v>174</v>
      </c>
    </row>
    <row r="20" spans="1:5" ht="12.75">
      <c r="A20" s="36" t="s">
        <v>51</v>
      </c>
      <c r="E20" s="37" t="s">
        <v>47</v>
      </c>
    </row>
    <row r="21" spans="1:5" ht="63.75">
      <c r="A21" t="s">
        <v>52</v>
      </c>
      <c r="E21" s="35" t="s">
        <v>175</v>
      </c>
    </row>
    <row r="22" spans="1:16" ht="12.75">
      <c r="A22" s="25" t="s">
        <v>45</v>
      </c>
      <c s="29" t="s">
        <v>40</v>
      </c>
      <c s="29" t="s">
        <v>176</v>
      </c>
      <c s="25" t="s">
        <v>47</v>
      </c>
      <c s="30" t="s">
        <v>177</v>
      </c>
      <c s="31" t="s">
        <v>118</v>
      </c>
      <c s="32">
        <v>19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178</v>
      </c>
    </row>
    <row r="24" spans="1:5" ht="12.75">
      <c r="A24" s="36" t="s">
        <v>51</v>
      </c>
      <c r="E24" s="37" t="s">
        <v>47</v>
      </c>
    </row>
    <row r="25" spans="1:5" ht="267.75">
      <c r="A25" t="s">
        <v>52</v>
      </c>
      <c r="E25" s="35" t="s">
        <v>179</v>
      </c>
    </row>
    <row r="26" spans="1:16" ht="12.75">
      <c r="A26" s="25" t="s">
        <v>45</v>
      </c>
      <c s="29" t="s">
        <v>89</v>
      </c>
      <c s="29" t="s">
        <v>180</v>
      </c>
      <c s="25" t="s">
        <v>47</v>
      </c>
      <c s="30" t="s">
        <v>181</v>
      </c>
      <c s="31" t="s">
        <v>113</v>
      </c>
      <c s="32">
        <v>40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63.75">
      <c r="A27" s="34" t="s">
        <v>50</v>
      </c>
      <c r="E27" s="35" t="s">
        <v>182</v>
      </c>
    </row>
    <row r="28" spans="1:5" ht="12.75">
      <c r="A28" s="36" t="s">
        <v>51</v>
      </c>
      <c r="E28" s="37" t="s">
        <v>47</v>
      </c>
    </row>
    <row r="29" spans="1:5" ht="38.25">
      <c r="A29" t="s">
        <v>52</v>
      </c>
      <c r="E29" s="35" t="s">
        <v>183</v>
      </c>
    </row>
    <row r="30" spans="1:18" ht="12.75" customHeight="1">
      <c r="A30" s="6" t="s">
        <v>43</v>
      </c>
      <c s="6"/>
      <c s="40" t="s">
        <v>23</v>
      </c>
      <c s="6"/>
      <c s="27" t="s">
        <v>184</v>
      </c>
      <c s="6"/>
      <c s="6"/>
      <c s="6"/>
      <c s="41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118</v>
      </c>
      <c s="32">
        <v>0.9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188</v>
      </c>
    </row>
    <row r="33" spans="1:5" ht="12.75">
      <c r="A33" s="36" t="s">
        <v>51</v>
      </c>
      <c r="E33" s="37" t="s">
        <v>47</v>
      </c>
    </row>
    <row r="34" spans="1:5" ht="51">
      <c r="A34" t="s">
        <v>52</v>
      </c>
      <c r="E34" s="35" t="s">
        <v>189</v>
      </c>
    </row>
    <row r="35" spans="1:16" ht="12.75">
      <c r="A35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118</v>
      </c>
      <c s="32">
        <v>0.84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193</v>
      </c>
    </row>
    <row r="37" spans="1:5" ht="12.75">
      <c r="A37" s="36" t="s">
        <v>51</v>
      </c>
      <c r="E37" s="37" t="s">
        <v>47</v>
      </c>
    </row>
    <row r="38" spans="1:5" ht="369.75">
      <c r="A38" t="s">
        <v>52</v>
      </c>
      <c r="E38" s="35" t="s">
        <v>194</v>
      </c>
    </row>
    <row r="39" spans="1:16" ht="12.75">
      <c r="A39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113</v>
      </c>
      <c s="32">
        <v>12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63.75">
      <c r="A40" s="34" t="s">
        <v>50</v>
      </c>
      <c r="E40" s="35" t="s">
        <v>198</v>
      </c>
    </row>
    <row r="41" spans="1:5" ht="12.75">
      <c r="A41" s="36" t="s">
        <v>51</v>
      </c>
      <c r="E41" s="37" t="s">
        <v>47</v>
      </c>
    </row>
    <row r="42" spans="1:5" ht="102">
      <c r="A42" t="s">
        <v>52</v>
      </c>
      <c r="E42" s="35" t="s">
        <v>199</v>
      </c>
    </row>
    <row r="43" spans="1:18" ht="12.75" customHeight="1">
      <c r="A43" s="6" t="s">
        <v>43</v>
      </c>
      <c s="6"/>
      <c s="40" t="s">
        <v>22</v>
      </c>
      <c s="6"/>
      <c s="27" t="s">
        <v>200</v>
      </c>
      <c s="6"/>
      <c s="6"/>
      <c s="6"/>
      <c s="41">
        <f>0+Q43</f>
      </c>
      <c r="O43">
        <f>0+R43</f>
      </c>
      <c r="Q43">
        <f>0+I44+I48+I52+I56</f>
      </c>
      <c>
        <f>0+O44+O48+O52+O56</f>
      </c>
    </row>
    <row r="44" spans="1:16" ht="12.75">
      <c r="A44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118</v>
      </c>
      <c s="32">
        <v>3.6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204</v>
      </c>
    </row>
    <row r="46" spans="1:5" ht="12.75">
      <c r="A46" s="36" t="s">
        <v>51</v>
      </c>
      <c r="E46" s="37" t="s">
        <v>47</v>
      </c>
    </row>
    <row r="47" spans="1:5" ht="382.5">
      <c r="A47" t="s">
        <v>52</v>
      </c>
      <c r="E47" s="35" t="s">
        <v>205</v>
      </c>
    </row>
    <row r="48" spans="1:16" ht="12.75">
      <c r="A48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103</v>
      </c>
      <c s="32">
        <v>0.54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209</v>
      </c>
    </row>
    <row r="50" spans="1:5" ht="12.75">
      <c r="A50" s="36" t="s">
        <v>51</v>
      </c>
      <c r="E50" s="37" t="s">
        <v>47</v>
      </c>
    </row>
    <row r="51" spans="1:5" ht="242.25">
      <c r="A51" t="s">
        <v>52</v>
      </c>
      <c r="E51" s="35" t="s">
        <v>210</v>
      </c>
    </row>
    <row r="52" spans="1:16" ht="12.75">
      <c r="A52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118</v>
      </c>
      <c s="32">
        <v>4.1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14.75">
      <c r="A53" s="34" t="s">
        <v>50</v>
      </c>
      <c r="E53" s="35" t="s">
        <v>214</v>
      </c>
    </row>
    <row r="54" spans="1:5" ht="12.75">
      <c r="A54" s="36" t="s">
        <v>51</v>
      </c>
      <c r="E54" s="37" t="s">
        <v>47</v>
      </c>
    </row>
    <row r="55" spans="1:5" ht="369.75">
      <c r="A55" t="s">
        <v>52</v>
      </c>
      <c r="E55" s="35" t="s">
        <v>215</v>
      </c>
    </row>
    <row r="56" spans="1:16" ht="12.75">
      <c r="A56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103</v>
      </c>
      <c s="32">
        <v>0.74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63.75">
      <c r="A57" s="34" t="s">
        <v>50</v>
      </c>
      <c r="E57" s="35" t="s">
        <v>219</v>
      </c>
    </row>
    <row r="58" spans="1:5" ht="12.75">
      <c r="A58" s="36" t="s">
        <v>51</v>
      </c>
      <c r="E58" s="37" t="s">
        <v>47</v>
      </c>
    </row>
    <row r="59" spans="1:5" ht="267.75">
      <c r="A59" t="s">
        <v>52</v>
      </c>
      <c r="E59" s="35" t="s">
        <v>220</v>
      </c>
    </row>
    <row r="60" spans="1:18" ht="12.75" customHeight="1">
      <c r="A60" s="6" t="s">
        <v>43</v>
      </c>
      <c s="6"/>
      <c s="40" t="s">
        <v>33</v>
      </c>
      <c s="6"/>
      <c s="27" t="s">
        <v>221</v>
      </c>
      <c s="6"/>
      <c s="6"/>
      <c s="6"/>
      <c s="41">
        <f>0+Q60</f>
      </c>
      <c r="O60">
        <f>0+R60</f>
      </c>
      <c r="Q60">
        <f>0+I61+I65+I69+I73+I77+I81+I85+I89+I93</f>
      </c>
      <c>
        <f>0+O61+O65+O69+O73+O77+O81+O85+O89+O93</f>
      </c>
    </row>
    <row r="61" spans="1:16" ht="12.75">
      <c r="A61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118</v>
      </c>
      <c s="32">
        <v>1.05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51">
      <c r="A62" s="34" t="s">
        <v>50</v>
      </c>
      <c r="E62" s="35" t="s">
        <v>225</v>
      </c>
    </row>
    <row r="63" spans="1:5" ht="12.75">
      <c r="A63" s="36" t="s">
        <v>51</v>
      </c>
      <c r="E63" s="37" t="s">
        <v>47</v>
      </c>
    </row>
    <row r="64" spans="1:5" ht="280.5">
      <c r="A64" t="s">
        <v>52</v>
      </c>
      <c r="E64" s="35" t="s">
        <v>226</v>
      </c>
    </row>
    <row r="65" spans="1:16" ht="12.75">
      <c r="A65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103</v>
      </c>
      <c s="32">
        <v>3.1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63.75">
      <c r="A66" s="34" t="s">
        <v>50</v>
      </c>
      <c r="E66" s="35" t="s">
        <v>230</v>
      </c>
    </row>
    <row r="67" spans="1:5" ht="12.75">
      <c r="A67" s="36" t="s">
        <v>51</v>
      </c>
      <c r="E67" s="37" t="s">
        <v>47</v>
      </c>
    </row>
    <row r="68" spans="1:5" ht="293.25">
      <c r="A68" t="s">
        <v>52</v>
      </c>
      <c r="E68" s="35" t="s">
        <v>231</v>
      </c>
    </row>
    <row r="69" spans="1:16" ht="12.75">
      <c r="A69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67</v>
      </c>
      <c s="32">
        <v>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25.5">
      <c r="A70" s="34" t="s">
        <v>50</v>
      </c>
      <c r="E70" s="35" t="s">
        <v>235</v>
      </c>
    </row>
    <row r="71" spans="1:5" ht="12.75">
      <c r="A71" s="36" t="s">
        <v>51</v>
      </c>
      <c r="E71" s="37" t="s">
        <v>47</v>
      </c>
    </row>
    <row r="72" spans="1:5" ht="229.5">
      <c r="A72" t="s">
        <v>52</v>
      </c>
      <c r="E72" s="35" t="s">
        <v>236</v>
      </c>
    </row>
    <row r="73" spans="1:16" ht="12.75">
      <c r="A73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118</v>
      </c>
      <c s="32">
        <v>1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240</v>
      </c>
    </row>
    <row r="75" spans="1:5" ht="12.75">
      <c r="A75" s="36" t="s">
        <v>51</v>
      </c>
      <c r="E75" s="37" t="s">
        <v>47</v>
      </c>
    </row>
    <row r="76" spans="1:5" ht="369.75">
      <c r="A76" t="s">
        <v>52</v>
      </c>
      <c r="E76" s="35" t="s">
        <v>215</v>
      </c>
    </row>
    <row r="77" spans="1:16" ht="12.75">
      <c r="A77" s="25" t="s">
        <v>45</v>
      </c>
      <c s="29" t="s">
        <v>241</v>
      </c>
      <c s="29" t="s">
        <v>238</v>
      </c>
      <c s="25" t="s">
        <v>29</v>
      </c>
      <c s="30" t="s">
        <v>239</v>
      </c>
      <c s="31" t="s">
        <v>118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25.5">
      <c r="A78" s="34" t="s">
        <v>50</v>
      </c>
      <c r="E78" s="35" t="s">
        <v>242</v>
      </c>
    </row>
    <row r="79" spans="1:5" ht="12.75">
      <c r="A79" s="36" t="s">
        <v>51</v>
      </c>
      <c r="E79" s="37" t="s">
        <v>47</v>
      </c>
    </row>
    <row r="80" spans="1:5" ht="369.75">
      <c r="A80" t="s">
        <v>52</v>
      </c>
      <c r="E80" s="35" t="s">
        <v>215</v>
      </c>
    </row>
    <row r="81" spans="1:16" ht="12.75">
      <c r="A81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118</v>
      </c>
      <c s="32">
        <v>0.35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51">
      <c r="A82" s="34" t="s">
        <v>50</v>
      </c>
      <c r="E82" s="35" t="s">
        <v>246</v>
      </c>
    </row>
    <row r="83" spans="1:5" ht="12.75">
      <c r="A83" s="36" t="s">
        <v>51</v>
      </c>
      <c r="E83" s="37" t="s">
        <v>47</v>
      </c>
    </row>
    <row r="84" spans="1:5" ht="369.75">
      <c r="A84" t="s">
        <v>52</v>
      </c>
      <c r="E84" s="35" t="s">
        <v>215</v>
      </c>
    </row>
    <row r="85" spans="1:16" ht="12.75">
      <c r="A85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118</v>
      </c>
      <c s="32">
        <v>18.6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38.25">
      <c r="A86" s="34" t="s">
        <v>50</v>
      </c>
      <c r="E86" s="35" t="s">
        <v>250</v>
      </c>
    </row>
    <row r="87" spans="1:5" ht="12.75">
      <c r="A87" s="36" t="s">
        <v>51</v>
      </c>
      <c r="E87" s="37" t="s">
        <v>47</v>
      </c>
    </row>
    <row r="88" spans="1:5" ht="38.25">
      <c r="A88" t="s">
        <v>52</v>
      </c>
      <c r="E88" s="35" t="s">
        <v>251</v>
      </c>
    </row>
    <row r="89" spans="1:16" ht="12.75">
      <c r="A89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118</v>
      </c>
      <c s="32">
        <v>7.44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38.25">
      <c r="A90" s="34" t="s">
        <v>50</v>
      </c>
      <c r="E90" s="35" t="s">
        <v>255</v>
      </c>
    </row>
    <row r="91" spans="1:5" ht="12.75">
      <c r="A91" s="36" t="s">
        <v>51</v>
      </c>
      <c r="E91" s="37" t="s">
        <v>47</v>
      </c>
    </row>
    <row r="92" spans="1:5" ht="38.25">
      <c r="A92" t="s">
        <v>52</v>
      </c>
      <c r="E92" s="35" t="s">
        <v>251</v>
      </c>
    </row>
    <row r="93" spans="1:16" ht="12.75">
      <c r="A93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118</v>
      </c>
      <c s="32">
        <v>0.7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89.25">
      <c r="A94" s="34" t="s">
        <v>50</v>
      </c>
      <c r="E94" s="35" t="s">
        <v>259</v>
      </c>
    </row>
    <row r="95" spans="1:5" ht="12.75">
      <c r="A95" s="36" t="s">
        <v>51</v>
      </c>
      <c r="E95" s="37" t="s">
        <v>47</v>
      </c>
    </row>
    <row r="96" spans="1:5" ht="102">
      <c r="A96" t="s">
        <v>52</v>
      </c>
      <c r="E96" s="35" t="s">
        <v>260</v>
      </c>
    </row>
    <row r="97" spans="1:18" ht="12.75" customHeight="1">
      <c r="A97" s="6" t="s">
        <v>43</v>
      </c>
      <c s="6"/>
      <c s="40" t="s">
        <v>35</v>
      </c>
      <c s="6"/>
      <c s="27" t="s">
        <v>261</v>
      </c>
      <c s="6"/>
      <c s="6"/>
      <c s="6"/>
      <c s="41">
        <f>0+Q97</f>
      </c>
      <c r="O97">
        <f>0+R97</f>
      </c>
      <c r="Q97">
        <f>0+I98+I102+I106+I110</f>
      </c>
      <c>
        <f>0+O98+O102+O106+O110</f>
      </c>
    </row>
    <row r="98" spans="1:16" ht="12.75">
      <c r="A98" s="25" t="s">
        <v>45</v>
      </c>
      <c s="29" t="s">
        <v>262</v>
      </c>
      <c s="29" t="s">
        <v>263</v>
      </c>
      <c s="25" t="s">
        <v>47</v>
      </c>
      <c s="30" t="s">
        <v>264</v>
      </c>
      <c s="31" t="s">
        <v>113</v>
      </c>
      <c s="32">
        <v>13.5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38.25">
      <c r="A99" s="34" t="s">
        <v>50</v>
      </c>
      <c r="E99" s="35" t="s">
        <v>265</v>
      </c>
    </row>
    <row r="100" spans="1:5" ht="12.75">
      <c r="A100" s="36" t="s">
        <v>51</v>
      </c>
      <c r="E100" s="37" t="s">
        <v>47</v>
      </c>
    </row>
    <row r="101" spans="1:5" ht="51">
      <c r="A101" t="s">
        <v>52</v>
      </c>
      <c r="E101" s="35" t="s">
        <v>266</v>
      </c>
    </row>
    <row r="102" spans="1:16" ht="12.75">
      <c r="A102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113</v>
      </c>
      <c s="32">
        <v>13.5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270</v>
      </c>
    </row>
    <row r="104" spans="1:5" ht="12.75">
      <c r="A104" s="36" t="s">
        <v>51</v>
      </c>
      <c r="E104" s="37" t="s">
        <v>47</v>
      </c>
    </row>
    <row r="105" spans="1:5" ht="102">
      <c r="A105" t="s">
        <v>52</v>
      </c>
      <c r="E105" s="35" t="s">
        <v>271</v>
      </c>
    </row>
    <row r="106" spans="1:16" ht="12.75">
      <c r="A106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113</v>
      </c>
      <c s="32">
        <v>13.5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63.75">
      <c r="A107" s="34" t="s">
        <v>50</v>
      </c>
      <c r="E107" s="35" t="s">
        <v>275</v>
      </c>
    </row>
    <row r="108" spans="1:5" ht="12.75">
      <c r="A108" s="36" t="s">
        <v>51</v>
      </c>
      <c r="E108" s="37" t="s">
        <v>47</v>
      </c>
    </row>
    <row r="109" spans="1:5" ht="51">
      <c r="A109" t="s">
        <v>52</v>
      </c>
      <c r="E109" s="35" t="s">
        <v>276</v>
      </c>
    </row>
    <row r="110" spans="1:16" ht="12.75">
      <c r="A110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113</v>
      </c>
      <c s="32">
        <v>13.5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280</v>
      </c>
    </row>
    <row r="112" spans="1:5" ht="12.75">
      <c r="A112" s="36" t="s">
        <v>51</v>
      </c>
      <c r="E112" s="37" t="s">
        <v>47</v>
      </c>
    </row>
    <row r="113" spans="1:5" ht="140.25">
      <c r="A113" t="s">
        <v>52</v>
      </c>
      <c r="E113" s="35" t="s">
        <v>281</v>
      </c>
    </row>
    <row r="114" spans="1:18" ht="12.75" customHeight="1">
      <c r="A114" s="6" t="s">
        <v>43</v>
      </c>
      <c s="6"/>
      <c s="40" t="s">
        <v>37</v>
      </c>
      <c s="6"/>
      <c s="27" t="s">
        <v>282</v>
      </c>
      <c s="6"/>
      <c s="6"/>
      <c s="6"/>
      <c s="41">
        <f>0+Q114</f>
      </c>
      <c r="O114">
        <f>0+R114</f>
      </c>
      <c r="Q114">
        <f>0+I115+I119+I123+I127</f>
      </c>
      <c>
        <f>0+O115+O119+O123+O127</f>
      </c>
    </row>
    <row r="115" spans="1:16" ht="25.5">
      <c r="A115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113</v>
      </c>
      <c s="32">
        <v>8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286</v>
      </c>
    </row>
    <row r="117" spans="1:5" ht="12.75">
      <c r="A117" s="36" t="s">
        <v>51</v>
      </c>
      <c r="E117" s="37" t="s">
        <v>47</v>
      </c>
    </row>
    <row r="118" spans="1:5" ht="76.5">
      <c r="A118" t="s">
        <v>52</v>
      </c>
      <c r="E118" s="35" t="s">
        <v>287</v>
      </c>
    </row>
    <row r="119" spans="1:16" ht="12.75">
      <c r="A119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113</v>
      </c>
      <c s="32">
        <v>6.6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12.75">
      <c r="A121" s="36" t="s">
        <v>51</v>
      </c>
      <c r="E121" s="37" t="s">
        <v>47</v>
      </c>
    </row>
    <row r="122" spans="1:5" ht="76.5">
      <c r="A122" t="s">
        <v>52</v>
      </c>
      <c r="E122" s="35" t="s">
        <v>287</v>
      </c>
    </row>
    <row r="123" spans="1:16" ht="12.75">
      <c r="A123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113</v>
      </c>
      <c s="32">
        <v>10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51">
      <c r="A124" s="34" t="s">
        <v>50</v>
      </c>
      <c r="E124" s="35" t="s">
        <v>294</v>
      </c>
    </row>
    <row r="125" spans="1:5" ht="12.75">
      <c r="A125" s="36" t="s">
        <v>51</v>
      </c>
      <c r="E125" s="37" t="s">
        <v>47</v>
      </c>
    </row>
    <row r="126" spans="1:5" ht="63.75">
      <c r="A126" t="s">
        <v>52</v>
      </c>
      <c r="E126" s="35" t="s">
        <v>295</v>
      </c>
    </row>
    <row r="127" spans="1:16" ht="12.75">
      <c r="A127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113</v>
      </c>
      <c s="32">
        <v>6.6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25.5">
      <c r="A128" s="34" t="s">
        <v>50</v>
      </c>
      <c r="E128" s="35" t="s">
        <v>299</v>
      </c>
    </row>
    <row r="129" spans="1:5" ht="12.75">
      <c r="A129" s="36" t="s">
        <v>51</v>
      </c>
      <c r="E129" s="37" t="s">
        <v>47</v>
      </c>
    </row>
    <row r="130" spans="1:5" ht="89.25">
      <c r="A130" t="s">
        <v>52</v>
      </c>
      <c r="E130" s="35" t="s">
        <v>300</v>
      </c>
    </row>
    <row r="131" spans="1:18" ht="12.75" customHeight="1">
      <c r="A131" s="6" t="s">
        <v>43</v>
      </c>
      <c s="6"/>
      <c s="40" t="s">
        <v>69</v>
      </c>
      <c s="6"/>
      <c s="27" t="s">
        <v>301</v>
      </c>
      <c s="6"/>
      <c s="6"/>
      <c s="6"/>
      <c s="41">
        <f>0+Q131</f>
      </c>
      <c r="O131">
        <f>0+R131</f>
      </c>
      <c r="Q131">
        <f>0+I132+I136+I140+I144</f>
      </c>
      <c>
        <f>0+O132+O136+O140+O144</f>
      </c>
    </row>
    <row r="132" spans="1:16" ht="25.5">
      <c r="A132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113</v>
      </c>
      <c s="32">
        <v>14.4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38.25">
      <c r="A133" s="34" t="s">
        <v>50</v>
      </c>
      <c r="E133" s="35" t="s">
        <v>305</v>
      </c>
    </row>
    <row r="134" spans="1:5" ht="12.75">
      <c r="A134" s="36" t="s">
        <v>51</v>
      </c>
      <c r="E134" s="37" t="s">
        <v>47</v>
      </c>
    </row>
    <row r="135" spans="1:5" ht="191.25">
      <c r="A135" t="s">
        <v>52</v>
      </c>
      <c r="E135" s="35" t="s">
        <v>306</v>
      </c>
    </row>
    <row r="136" spans="1:16" ht="12.75">
      <c r="A136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113</v>
      </c>
      <c s="32">
        <v>14.4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310</v>
      </c>
    </row>
    <row r="138" spans="1:5" ht="12.75">
      <c r="A138" s="36" t="s">
        <v>51</v>
      </c>
      <c r="E138" s="37" t="s">
        <v>47</v>
      </c>
    </row>
    <row r="139" spans="1:5" ht="38.25">
      <c r="A139" t="s">
        <v>52</v>
      </c>
      <c r="E139" s="35" t="s">
        <v>311</v>
      </c>
    </row>
    <row r="140" spans="1:16" ht="12.75">
      <c r="A140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113</v>
      </c>
      <c s="32">
        <v>14.4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38.25">
      <c r="A141" s="34" t="s">
        <v>50</v>
      </c>
      <c r="E141" s="35" t="s">
        <v>315</v>
      </c>
    </row>
    <row r="142" spans="1:5" ht="12.75">
      <c r="A142" s="36" t="s">
        <v>51</v>
      </c>
      <c r="E142" s="37" t="s">
        <v>47</v>
      </c>
    </row>
    <row r="143" spans="1:5" ht="51">
      <c r="A143" t="s">
        <v>52</v>
      </c>
      <c r="E143" s="35" t="s">
        <v>316</v>
      </c>
    </row>
    <row r="144" spans="1:16" ht="12.75">
      <c r="A144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113</v>
      </c>
      <c s="32">
        <v>1.2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25.5">
      <c r="A145" s="34" t="s">
        <v>50</v>
      </c>
      <c r="E145" s="35" t="s">
        <v>320</v>
      </c>
    </row>
    <row r="146" spans="1:5" ht="12.75">
      <c r="A146" s="36" t="s">
        <v>51</v>
      </c>
      <c r="E146" s="37" t="s">
        <v>47</v>
      </c>
    </row>
    <row r="147" spans="1:5" ht="51">
      <c r="A147" t="s">
        <v>52</v>
      </c>
      <c r="E147" s="35" t="s">
        <v>316</v>
      </c>
    </row>
    <row r="148" spans="1:18" ht="12.75" customHeight="1">
      <c r="A148" s="6" t="s">
        <v>43</v>
      </c>
      <c s="6"/>
      <c s="40" t="s">
        <v>73</v>
      </c>
      <c s="6"/>
      <c s="27" t="s">
        <v>321</v>
      </c>
      <c s="6"/>
      <c s="6"/>
      <c s="6"/>
      <c s="41">
        <f>0+Q148</f>
      </c>
      <c r="O148">
        <f>0+R148</f>
      </c>
      <c r="Q148">
        <f>0+I149+I153</f>
      </c>
      <c>
        <f>0+O149+O153</f>
      </c>
    </row>
    <row r="149" spans="1:16" ht="12.75">
      <c r="A149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138</v>
      </c>
      <c s="32">
        <v>14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51">
      <c r="A150" s="34" t="s">
        <v>50</v>
      </c>
      <c r="E150" s="35" t="s">
        <v>325</v>
      </c>
    </row>
    <row r="151" spans="1:5" ht="12.75">
      <c r="A151" s="36" t="s">
        <v>51</v>
      </c>
      <c r="E151" s="37" t="s">
        <v>47</v>
      </c>
    </row>
    <row r="152" spans="1:5" ht="242.25">
      <c r="A152" t="s">
        <v>52</v>
      </c>
      <c r="E152" s="35" t="s">
        <v>326</v>
      </c>
    </row>
    <row r="153" spans="1:16" ht="12.75">
      <c r="A153" s="25" t="s">
        <v>45</v>
      </c>
      <c s="29" t="s">
        <v>327</v>
      </c>
      <c s="29" t="s">
        <v>328</v>
      </c>
      <c s="25" t="s">
        <v>47</v>
      </c>
      <c s="30" t="s">
        <v>329</v>
      </c>
      <c s="31" t="s">
        <v>138</v>
      </c>
      <c s="32">
        <v>45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38.25">
      <c r="A154" s="34" t="s">
        <v>50</v>
      </c>
      <c r="E154" s="35" t="s">
        <v>330</v>
      </c>
    </row>
    <row r="155" spans="1:5" ht="12.75">
      <c r="A155" s="36" t="s">
        <v>51</v>
      </c>
      <c r="E155" s="37" t="s">
        <v>47</v>
      </c>
    </row>
    <row r="156" spans="1:5" ht="242.25">
      <c r="A156" t="s">
        <v>52</v>
      </c>
      <c r="E156" s="35" t="s">
        <v>331</v>
      </c>
    </row>
    <row r="157" spans="1:18" ht="12.75" customHeight="1">
      <c r="A157" s="6" t="s">
        <v>43</v>
      </c>
      <c s="6"/>
      <c s="40" t="s">
        <v>40</v>
      </c>
      <c s="6"/>
      <c s="27" t="s">
        <v>135</v>
      </c>
      <c s="6"/>
      <c s="6"/>
      <c s="6"/>
      <c s="41">
        <f>0+Q157</f>
      </c>
      <c r="O157">
        <f>0+R157</f>
      </c>
      <c r="Q157">
        <f>0+I158+I162+I166+I170+I174</f>
      </c>
      <c>
        <f>0+O158+O162+O166+O170+O174</f>
      </c>
    </row>
    <row r="158" spans="1:16" ht="12.75">
      <c r="A158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67</v>
      </c>
      <c s="32">
        <v>2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335</v>
      </c>
    </row>
    <row r="160" spans="1:5" ht="12.75">
      <c r="A160" s="36" t="s">
        <v>51</v>
      </c>
      <c r="E160" s="37" t="s">
        <v>47</v>
      </c>
    </row>
    <row r="161" spans="1:5" ht="25.5">
      <c r="A161" t="s">
        <v>52</v>
      </c>
      <c r="E161" s="35" t="s">
        <v>336</v>
      </c>
    </row>
    <row r="162" spans="1:16" ht="12.75">
      <c r="A162" s="25" t="s">
        <v>45</v>
      </c>
      <c s="29" t="s">
        <v>337</v>
      </c>
      <c s="29" t="s">
        <v>338</v>
      </c>
      <c s="25" t="s">
        <v>47</v>
      </c>
      <c s="30" t="s">
        <v>339</v>
      </c>
      <c s="31" t="s">
        <v>138</v>
      </c>
      <c s="32">
        <v>10.5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340</v>
      </c>
    </row>
    <row r="164" spans="1:5" ht="12.75">
      <c r="A164" s="36" t="s">
        <v>51</v>
      </c>
      <c r="E164" s="37" t="s">
        <v>47</v>
      </c>
    </row>
    <row r="165" spans="1:5" ht="51">
      <c r="A165" t="s">
        <v>52</v>
      </c>
      <c r="E165" s="35" t="s">
        <v>341</v>
      </c>
    </row>
    <row r="166" spans="1:16" ht="12.75">
      <c r="A166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138</v>
      </c>
      <c s="32">
        <v>8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25.5">
      <c r="A167" s="34" t="s">
        <v>50</v>
      </c>
      <c r="E167" s="35" t="s">
        <v>345</v>
      </c>
    </row>
    <row r="168" spans="1:5" ht="12.75">
      <c r="A168" s="36" t="s">
        <v>51</v>
      </c>
      <c r="E168" s="37" t="s">
        <v>47</v>
      </c>
    </row>
    <row r="169" spans="1:5" ht="25.5">
      <c r="A169" t="s">
        <v>52</v>
      </c>
      <c r="E169" s="35" t="s">
        <v>140</v>
      </c>
    </row>
    <row r="170" spans="1:16" ht="12.75">
      <c r="A170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113</v>
      </c>
      <c s="32">
        <v>6.6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25.5">
      <c r="A171" s="34" t="s">
        <v>50</v>
      </c>
      <c r="E171" s="35" t="s">
        <v>349</v>
      </c>
    </row>
    <row r="172" spans="1:5" ht="12.75">
      <c r="A172" s="36" t="s">
        <v>51</v>
      </c>
      <c r="E172" s="37" t="s">
        <v>47</v>
      </c>
    </row>
    <row r="173" spans="1:5" ht="25.5">
      <c r="A173" t="s">
        <v>52</v>
      </c>
      <c r="E173" s="35" t="s">
        <v>350</v>
      </c>
    </row>
    <row r="174" spans="1:16" ht="12.75">
      <c r="A174" s="25" t="s">
        <v>45</v>
      </c>
      <c s="29" t="s">
        <v>351</v>
      </c>
      <c s="29" t="s">
        <v>352</v>
      </c>
      <c s="25" t="s">
        <v>47</v>
      </c>
      <c s="30" t="s">
        <v>353</v>
      </c>
      <c s="31" t="s">
        <v>113</v>
      </c>
      <c s="32">
        <v>6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354</v>
      </c>
    </row>
    <row r="176" spans="1:5" ht="12.75">
      <c r="A176" s="36" t="s">
        <v>51</v>
      </c>
      <c r="E176" s="37" t="s">
        <v>47</v>
      </c>
    </row>
    <row r="177" spans="1:5" ht="76.5">
      <c r="A177" t="s">
        <v>52</v>
      </c>
      <c r="E177" s="35" t="s">
        <v>355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356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356</v>
      </c>
      <c s="6"/>
      <c s="18" t="s">
        <v>357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23</v>
      </c>
      <c s="29" t="s">
        <v>358</v>
      </c>
      <c s="25" t="s">
        <v>47</v>
      </c>
      <c s="30" t="s">
        <v>359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360</v>
      </c>
    </row>
    <row r="11" spans="1:5" ht="12.75">
      <c r="A11" s="36" t="s">
        <v>51</v>
      </c>
      <c r="E11" s="37" t="s">
        <v>47</v>
      </c>
    </row>
    <row r="12" spans="1:5" ht="25.5">
      <c r="A12" t="s">
        <v>52</v>
      </c>
      <c r="E12" s="35" t="s">
        <v>361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